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140" activeTab="1"/>
  </bookViews>
  <sheets>
    <sheet name="Munka1" sheetId="1" r:id="rId1"/>
    <sheet name="Munka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/>
  <c r="B6"/>
  <c r="B39" l="1"/>
  <c r="B10" l="1"/>
  <c r="B45" l="1"/>
  <c r="B42"/>
  <c r="B26"/>
  <c r="B16"/>
  <c r="B18" i="2" l="1"/>
  <c r="B11" s="1"/>
</calcChain>
</file>

<file path=xl/sharedStrings.xml><?xml version="1.0" encoding="utf-8"?>
<sst xmlns="http://schemas.openxmlformats.org/spreadsheetml/2006/main" count="67" uniqueCount="57">
  <si>
    <t>Endrődi Sándor Református Általános Iskola és Kézilabda-Utánpótlásközpont</t>
  </si>
  <si>
    <t>8226 Alsóörs, Endrődi Sándor u. 18</t>
  </si>
  <si>
    <t>KIADÁSOK</t>
  </si>
  <si>
    <t>54. BÉRKÖLTSÉGEK</t>
  </si>
  <si>
    <t xml:space="preserve">Munkabér </t>
  </si>
  <si>
    <t>Megbízási díjak</t>
  </si>
  <si>
    <t>Folyószámlaktg. Térítés</t>
  </si>
  <si>
    <t>Bérleti díj (szolgálati lakás)</t>
  </si>
  <si>
    <t xml:space="preserve"> Összesen:</t>
  </si>
  <si>
    <t>55. SZEMÉLYI JELL.EGYÉB KIFIZETÉSEK</t>
  </si>
  <si>
    <t>Közlekedési költségtérítés</t>
  </si>
  <si>
    <t>Egyéb személyi jell kifiz. : Önk.ny.p.</t>
  </si>
  <si>
    <t>Összesen:</t>
  </si>
  <si>
    <t>56. BÉRJÁRULÉKOK</t>
  </si>
  <si>
    <t>SZOCHO</t>
  </si>
  <si>
    <t>51. ANYAGKÖLTSÉGEK</t>
  </si>
  <si>
    <t xml:space="preserve"> </t>
  </si>
  <si>
    <t>52. IGÉNYBE VETT SZOLGÁLTATÁSOK</t>
  </si>
  <si>
    <t xml:space="preserve">Vásárolt élelmezés </t>
  </si>
  <si>
    <t>Gáz :  éves fogyasztás 14.000 m3</t>
  </si>
  <si>
    <t>Villamosenergia: 23500kwh-napelem kb 1000 kw/hó várható</t>
  </si>
  <si>
    <t>Belföldi kiküldetés</t>
  </si>
  <si>
    <t>Számlázott szellemi tev</t>
  </si>
  <si>
    <t>53. EGYÉB SZOLGÁLTATÁSOK</t>
  </si>
  <si>
    <t>Banki költség</t>
  </si>
  <si>
    <t>ÁFA kiadások</t>
  </si>
  <si>
    <t>Igazgatótanácsi döntésre lekötött pénzeszköz</t>
  </si>
  <si>
    <t>KIADÁSOK ÖSSZESEN:</t>
  </si>
  <si>
    <t>Török Tamás</t>
  </si>
  <si>
    <t>Horváthné Balogh Rita</t>
  </si>
  <si>
    <t xml:space="preserve">                                                  igazgató                                                            gazdasági vezető</t>
  </si>
  <si>
    <t>8226 Alsóörs, Endrődi Sándor u. 18.</t>
  </si>
  <si>
    <t>KÖLTSÉGVETÉS 2024. ÉV</t>
  </si>
  <si>
    <t>BEVÉTELEK</t>
  </si>
  <si>
    <t>pályázat</t>
  </si>
  <si>
    <t>Normatíva</t>
  </si>
  <si>
    <t>Kiegészítő egyházi normatíva</t>
  </si>
  <si>
    <t>Egyéb kieg. Normatíva 2022</t>
  </si>
  <si>
    <t>Étkezési bevétel</t>
  </si>
  <si>
    <t>Önkormányzati támogatás</t>
  </si>
  <si>
    <t>Kollégium hasznosítás, nyári tábor</t>
  </si>
  <si>
    <t>Hittantámogatás</t>
  </si>
  <si>
    <t>Előző évi pénzmaradvány</t>
  </si>
  <si>
    <t>BEVÉTELEK ÖSSZESEN:</t>
  </si>
  <si>
    <t xml:space="preserve">igazgató                                              </t>
  </si>
  <si>
    <t>gazdasági vezető</t>
  </si>
  <si>
    <t>Ideiglenes védelembevett tanulók</t>
  </si>
  <si>
    <t>Oktatás, továbbképzés (kémia szakos beiskolázás)</t>
  </si>
  <si>
    <t>Kollégium bérleti díja (szept-dec)</t>
  </si>
  <si>
    <t>Üzemeltetés anyagköltsége</t>
  </si>
  <si>
    <t>Vízdíj alapdíj emelkedés és vízdíj emelkedés miatt</t>
  </si>
  <si>
    <t>Szakmai anygok, kisértékű eszközök</t>
  </si>
  <si>
    <t>Könyvbeszerzés, ingyentankönyvvel, folyóirat</t>
  </si>
  <si>
    <t>Üzemeltetési és karbantartási, bérleti szolgáltatások</t>
  </si>
  <si>
    <t>Alsóörs, 2024.02.06.</t>
  </si>
  <si>
    <t>Kollégium átalakítása</t>
  </si>
  <si>
    <t>Cafetéria utalvány</t>
  </si>
</sst>
</file>

<file path=xl/styles.xml><?xml version="1.0" encoding="utf-8"?>
<styleSheet xmlns="http://schemas.openxmlformats.org/spreadsheetml/2006/main">
  <numFmts count="3">
    <numFmt numFmtId="164" formatCode="[$-40E]General"/>
    <numFmt numFmtId="165" formatCode="#,##0&quot; Ft&quot;"/>
    <numFmt numFmtId="166" formatCode="#,##0\ &quot;Ft&quot;"/>
  </numFmts>
  <fonts count="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9">
    <xf numFmtId="0" fontId="0" fillId="0" borderId="0" xfId="0"/>
    <xf numFmtId="164" fontId="2" fillId="0" borderId="0" xfId="1" applyFont="1"/>
    <xf numFmtId="164" fontId="1" fillId="0" borderId="0" xfId="1"/>
    <xf numFmtId="164" fontId="2" fillId="0" borderId="1" xfId="1" applyFont="1" applyBorder="1"/>
    <xf numFmtId="164" fontId="2" fillId="0" borderId="1" xfId="1" applyFont="1" applyBorder="1" applyAlignment="1">
      <alignment horizontal="right"/>
    </xf>
    <xf numFmtId="164" fontId="3" fillId="0" borderId="0" xfId="1" applyFont="1"/>
    <xf numFmtId="164" fontId="4" fillId="0" borderId="1" xfId="1" applyFont="1" applyBorder="1"/>
    <xf numFmtId="164" fontId="1" fillId="0" borderId="1" xfId="1" applyBorder="1"/>
    <xf numFmtId="165" fontId="1" fillId="0" borderId="1" xfId="1" applyNumberFormat="1" applyBorder="1"/>
    <xf numFmtId="165" fontId="4" fillId="0" borderId="1" xfId="1" applyNumberFormat="1" applyFont="1" applyBorder="1"/>
    <xf numFmtId="164" fontId="4" fillId="0" borderId="0" xfId="1" applyFont="1"/>
    <xf numFmtId="165" fontId="1" fillId="2" borderId="1" xfId="1" applyNumberFormat="1" applyFill="1" applyBorder="1"/>
    <xf numFmtId="165" fontId="1" fillId="3" borderId="1" xfId="1" applyNumberFormat="1" applyFill="1" applyBorder="1"/>
    <xf numFmtId="164" fontId="1" fillId="0" borderId="1" xfId="1" applyBorder="1" applyAlignment="1">
      <alignment wrapText="1"/>
    </xf>
    <xf numFmtId="165" fontId="4" fillId="0" borderId="0" xfId="1" applyNumberFormat="1" applyFont="1"/>
    <xf numFmtId="164" fontId="1" fillId="0" borderId="0" xfId="1" applyAlignment="1">
      <alignment horizontal="center"/>
    </xf>
    <xf numFmtId="164" fontId="4" fillId="0" borderId="1" xfId="1" applyFont="1" applyBorder="1" applyAlignment="1">
      <alignment horizontal="right"/>
    </xf>
    <xf numFmtId="165" fontId="1" fillId="0" borderId="1" xfId="1" applyNumberFormat="1" applyBorder="1" applyAlignment="1">
      <alignment horizontal="right"/>
    </xf>
    <xf numFmtId="165" fontId="4" fillId="4" borderId="1" xfId="1" applyNumberFormat="1" applyFont="1" applyFill="1" applyBorder="1"/>
    <xf numFmtId="165" fontId="1" fillId="4" borderId="1" xfId="1" applyNumberFormat="1" applyFill="1" applyBorder="1"/>
    <xf numFmtId="166" fontId="1" fillId="0" borderId="0" xfId="1" applyNumberFormat="1"/>
    <xf numFmtId="164" fontId="1" fillId="0" borderId="3" xfId="1" applyBorder="1"/>
    <xf numFmtId="165" fontId="1" fillId="0" borderId="3" xfId="1" applyNumberFormat="1" applyBorder="1"/>
    <xf numFmtId="164" fontId="4" fillId="0" borderId="4" xfId="1" applyFont="1" applyBorder="1"/>
    <xf numFmtId="165" fontId="4" fillId="0" borderId="4" xfId="1" applyNumberFormat="1" applyFont="1" applyBorder="1"/>
    <xf numFmtId="164" fontId="1" fillId="0" borderId="2" xfId="1" applyBorder="1"/>
    <xf numFmtId="166" fontId="1" fillId="0" borderId="2" xfId="1" applyNumberFormat="1" applyBorder="1"/>
    <xf numFmtId="164" fontId="4" fillId="0" borderId="3" xfId="1" applyFont="1" applyBorder="1"/>
    <xf numFmtId="166" fontId="4" fillId="0" borderId="2" xfId="1" applyNumberFormat="1" applyFont="1" applyBorder="1"/>
  </cellXfs>
  <cellStyles count="2">
    <cellStyle name="Excel Built-in 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B54"/>
  <sheetViews>
    <sheetView topLeftCell="A16" workbookViewId="0">
      <selection activeCell="G45" sqref="G45"/>
    </sheetView>
  </sheetViews>
  <sheetFormatPr defaultRowHeight="15"/>
  <cols>
    <col min="1" max="1" width="55.140625" style="2" customWidth="1"/>
    <col min="2" max="2" width="30" style="2" customWidth="1"/>
    <col min="3" max="1016" width="9.7109375" style="2" customWidth="1"/>
  </cols>
  <sheetData>
    <row r="1" spans="1:2" s="1" customFormat="1" ht="15.75">
      <c r="A1" s="1" t="s">
        <v>0</v>
      </c>
    </row>
    <row r="2" spans="1:2">
      <c r="A2" s="2" t="s">
        <v>1</v>
      </c>
    </row>
    <row r="3" spans="1:2" s="5" customFormat="1" ht="15.75">
      <c r="A3" s="3" t="s">
        <v>32</v>
      </c>
      <c r="B3" s="4" t="s">
        <v>2</v>
      </c>
    </row>
    <row r="4" spans="1:2" s="5" customFormat="1" ht="15.75">
      <c r="A4" s="3"/>
      <c r="B4" s="4"/>
    </row>
    <row r="5" spans="1:2">
      <c r="A5" s="6" t="s">
        <v>3</v>
      </c>
      <c r="B5" s="7"/>
    </row>
    <row r="6" spans="1:2">
      <c r="A6" s="7" t="s">
        <v>4</v>
      </c>
      <c r="B6" s="8">
        <f>169095000+3500000</f>
        <v>172595000</v>
      </c>
    </row>
    <row r="7" spans="1:2">
      <c r="A7" s="7" t="s">
        <v>5</v>
      </c>
      <c r="B7" s="8">
        <v>10200000</v>
      </c>
    </row>
    <row r="8" spans="1:2">
      <c r="A8" s="7" t="s">
        <v>6</v>
      </c>
      <c r="B8" s="8">
        <v>300000</v>
      </c>
    </row>
    <row r="9" spans="1:2">
      <c r="A9" s="7" t="s">
        <v>7</v>
      </c>
      <c r="B9" s="8">
        <v>3156000</v>
      </c>
    </row>
    <row r="10" spans="1:2" s="10" customFormat="1">
      <c r="A10" s="6" t="s">
        <v>8</v>
      </c>
      <c r="B10" s="9">
        <f>SUM(B6:B9)</f>
        <v>186251000</v>
      </c>
    </row>
    <row r="11" spans="1:2">
      <c r="A11" s="7"/>
      <c r="B11" s="8"/>
    </row>
    <row r="12" spans="1:2">
      <c r="A12" s="6" t="s">
        <v>9</v>
      </c>
      <c r="B12" s="8"/>
    </row>
    <row r="13" spans="1:2">
      <c r="A13" s="7" t="s">
        <v>10</v>
      </c>
      <c r="B13" s="8">
        <v>720000</v>
      </c>
    </row>
    <row r="14" spans="1:2">
      <c r="A14" s="7" t="s">
        <v>56</v>
      </c>
      <c r="B14" s="8">
        <v>4600000</v>
      </c>
    </row>
    <row r="15" spans="1:2">
      <c r="A15" s="7" t="s">
        <v>11</v>
      </c>
      <c r="B15" s="8">
        <v>750000</v>
      </c>
    </row>
    <row r="16" spans="1:2" s="10" customFormat="1">
      <c r="A16" s="6" t="s">
        <v>12</v>
      </c>
      <c r="B16" s="9">
        <f>SUM(B13:B15)</f>
        <v>6070000</v>
      </c>
    </row>
    <row r="17" spans="1:2">
      <c r="A17" s="7"/>
      <c r="B17" s="8"/>
    </row>
    <row r="18" spans="1:2">
      <c r="A18" s="27" t="s">
        <v>13</v>
      </c>
      <c r="B18" s="22"/>
    </row>
    <row r="19" spans="1:2">
      <c r="A19" s="25" t="s">
        <v>14</v>
      </c>
      <c r="B19" s="28">
        <f>(B6+(B7*0.9)+B8+B13+B14+B15)*0.13</f>
        <v>24458850</v>
      </c>
    </row>
    <row r="20" spans="1:2" s="10" customFormat="1">
      <c r="A20" s="23"/>
      <c r="B20" s="24"/>
    </row>
    <row r="21" spans="1:2">
      <c r="A21" s="7"/>
      <c r="B21" s="8"/>
    </row>
    <row r="22" spans="1:2">
      <c r="A22" s="6" t="s">
        <v>15</v>
      </c>
      <c r="B22" s="8"/>
    </row>
    <row r="23" spans="1:2">
      <c r="A23" s="7" t="s">
        <v>52</v>
      </c>
      <c r="B23" s="11">
        <v>1630000</v>
      </c>
    </row>
    <row r="24" spans="1:2">
      <c r="A24" s="21" t="s">
        <v>51</v>
      </c>
      <c r="B24" s="22">
        <v>2100000</v>
      </c>
    </row>
    <row r="25" spans="1:2">
      <c r="A25" s="25" t="s">
        <v>49</v>
      </c>
      <c r="B25" s="26">
        <v>2190000</v>
      </c>
    </row>
    <row r="26" spans="1:2">
      <c r="A26" s="23" t="s">
        <v>12</v>
      </c>
      <c r="B26" s="24">
        <f>SUM(B23:B25)</f>
        <v>5920000</v>
      </c>
    </row>
    <row r="27" spans="1:2">
      <c r="A27" s="7" t="s">
        <v>16</v>
      </c>
      <c r="B27" s="8"/>
    </row>
    <row r="28" spans="1:2">
      <c r="A28" s="6" t="s">
        <v>17</v>
      </c>
      <c r="B28" s="8"/>
    </row>
    <row r="29" spans="1:2">
      <c r="A29" s="7" t="s">
        <v>18</v>
      </c>
      <c r="B29" s="11">
        <v>15000000</v>
      </c>
    </row>
    <row r="30" spans="1:2">
      <c r="A30" s="7" t="s">
        <v>19</v>
      </c>
      <c r="B30" s="12">
        <v>9000000</v>
      </c>
    </row>
    <row r="31" spans="1:2" ht="18" customHeight="1">
      <c r="A31" s="13" t="s">
        <v>20</v>
      </c>
      <c r="B31" s="8">
        <v>900000</v>
      </c>
    </row>
    <row r="32" spans="1:2">
      <c r="A32" s="13" t="s">
        <v>50</v>
      </c>
      <c r="B32" s="8">
        <v>1600000</v>
      </c>
    </row>
    <row r="33" spans="1:2">
      <c r="A33" s="13" t="s">
        <v>47</v>
      </c>
      <c r="B33" s="8">
        <v>800000</v>
      </c>
    </row>
    <row r="34" spans="1:2">
      <c r="A34" s="7" t="s">
        <v>22</v>
      </c>
      <c r="B34" s="8">
        <v>2900000</v>
      </c>
    </row>
    <row r="35" spans="1:2">
      <c r="A35" s="7" t="s">
        <v>21</v>
      </c>
      <c r="B35" s="8">
        <v>950000</v>
      </c>
    </row>
    <row r="36" spans="1:2">
      <c r="A36" s="7" t="s">
        <v>53</v>
      </c>
      <c r="B36" s="8">
        <v>9686000</v>
      </c>
    </row>
    <row r="37" spans="1:2">
      <c r="A37" s="7" t="s">
        <v>48</v>
      </c>
      <c r="B37" s="8">
        <v>2500000</v>
      </c>
    </row>
    <row r="38" spans="1:2">
      <c r="A38" s="8" t="s">
        <v>55</v>
      </c>
      <c r="B38" s="20">
        <v>5000000</v>
      </c>
    </row>
    <row r="39" spans="1:2">
      <c r="A39" s="6" t="s">
        <v>12</v>
      </c>
      <c r="B39" s="9">
        <f>SUM(B29:B38)</f>
        <v>48336000</v>
      </c>
    </row>
    <row r="40" spans="1:2">
      <c r="A40" s="6" t="s">
        <v>23</v>
      </c>
      <c r="B40" s="8"/>
    </row>
    <row r="41" spans="1:2">
      <c r="A41" s="7" t="s">
        <v>24</v>
      </c>
      <c r="B41" s="8">
        <v>1000000</v>
      </c>
    </row>
    <row r="42" spans="1:2">
      <c r="A42" s="6" t="s">
        <v>12</v>
      </c>
      <c r="B42" s="9">
        <f>SUM(B41:B41)</f>
        <v>1000000</v>
      </c>
    </row>
    <row r="43" spans="1:2">
      <c r="A43" s="7" t="s">
        <v>25</v>
      </c>
      <c r="B43" s="12">
        <v>9200000</v>
      </c>
    </row>
    <row r="44" spans="1:2">
      <c r="A44" s="13" t="s">
        <v>26</v>
      </c>
      <c r="B44" s="12">
        <v>16600000</v>
      </c>
    </row>
    <row r="45" spans="1:2">
      <c r="A45" s="6" t="s">
        <v>27</v>
      </c>
      <c r="B45" s="9">
        <f>+B10+B16+B19+B26+B39+B42+B43+B44</f>
        <v>297835850</v>
      </c>
    </row>
    <row r="46" spans="1:2">
      <c r="A46" s="10"/>
      <c r="B46" s="14"/>
    </row>
    <row r="47" spans="1:2">
      <c r="A47" s="10"/>
      <c r="B47" s="14"/>
    </row>
    <row r="48" spans="1:2">
      <c r="A48" s="10"/>
      <c r="B48" s="14"/>
    </row>
    <row r="49" spans="1:2">
      <c r="A49" s="10"/>
      <c r="B49" s="14"/>
    </row>
    <row r="50" spans="1:2">
      <c r="A50" s="10"/>
      <c r="B50" s="14"/>
    </row>
    <row r="51" spans="1:2">
      <c r="A51" s="10" t="s">
        <v>54</v>
      </c>
      <c r="B51" s="14"/>
    </row>
    <row r="52" spans="1:2">
      <c r="A52" s="10"/>
      <c r="B52" s="14"/>
    </row>
    <row r="53" spans="1:2">
      <c r="A53" s="15" t="s">
        <v>28</v>
      </c>
      <c r="B53" s="2" t="s">
        <v>29</v>
      </c>
    </row>
    <row r="54" spans="1:2">
      <c r="A54" s="2" t="s">
        <v>30</v>
      </c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5"/>
  <sheetViews>
    <sheetView tabSelected="1" workbookViewId="0">
      <selection activeCell="B11" sqref="B11"/>
    </sheetView>
  </sheetViews>
  <sheetFormatPr defaultRowHeight="15"/>
  <cols>
    <col min="1" max="1" width="41.5703125" style="2" customWidth="1"/>
    <col min="2" max="2" width="18.5703125" style="2" customWidth="1"/>
    <col min="3" max="3" width="14" style="2" customWidth="1"/>
    <col min="4" max="4" width="10.5703125" style="2" customWidth="1"/>
    <col min="5" max="1024" width="9.28515625" style="2" customWidth="1"/>
    <col min="1025" max="1025" width="10.28515625" customWidth="1"/>
  </cols>
  <sheetData>
    <row r="1" spans="1:4" ht="15.75">
      <c r="A1" s="1" t="s">
        <v>0</v>
      </c>
      <c r="B1" s="1"/>
    </row>
    <row r="2" spans="1:4">
      <c r="A2" s="2" t="s">
        <v>31</v>
      </c>
    </row>
    <row r="5" spans="1:4" ht="15.75">
      <c r="A5" s="3" t="s">
        <v>32</v>
      </c>
      <c r="B5" s="4" t="s">
        <v>33</v>
      </c>
    </row>
    <row r="6" spans="1:4">
      <c r="A6" s="6" t="s">
        <v>34</v>
      </c>
      <c r="B6" s="16"/>
    </row>
    <row r="7" spans="1:4">
      <c r="A7" s="7" t="s">
        <v>35</v>
      </c>
      <c r="B7" s="17">
        <v>161082000</v>
      </c>
    </row>
    <row r="8" spans="1:4">
      <c r="A8" s="7" t="s">
        <v>36</v>
      </c>
      <c r="B8" s="8">
        <v>35700000</v>
      </c>
    </row>
    <row r="9" spans="1:4">
      <c r="A9" s="7" t="s">
        <v>37</v>
      </c>
      <c r="B9" s="11">
        <v>29621169</v>
      </c>
    </row>
    <row r="10" spans="1:4">
      <c r="A10" s="7" t="s">
        <v>38</v>
      </c>
      <c r="B10" s="8">
        <v>11000000</v>
      </c>
    </row>
    <row r="11" spans="1:4">
      <c r="A11" s="7" t="s">
        <v>39</v>
      </c>
      <c r="B11" s="18">
        <f>B18-B7-B8-B9-B10-B12-B13-B14-B15-B16</f>
        <v>36977681</v>
      </c>
    </row>
    <row r="12" spans="1:4">
      <c r="A12" s="7" t="s">
        <v>40</v>
      </c>
      <c r="B12" s="12">
        <v>1000000</v>
      </c>
    </row>
    <row r="13" spans="1:4">
      <c r="A13" s="7" t="s">
        <v>41</v>
      </c>
      <c r="B13" s="19">
        <v>4000000</v>
      </c>
    </row>
    <row r="14" spans="1:4">
      <c r="A14" s="7" t="s">
        <v>46</v>
      </c>
      <c r="B14" s="19">
        <v>1820000</v>
      </c>
    </row>
    <row r="15" spans="1:4">
      <c r="A15" s="7" t="s">
        <v>42</v>
      </c>
      <c r="B15" s="12">
        <v>35000</v>
      </c>
      <c r="D15" s="2" t="s">
        <v>16</v>
      </c>
    </row>
    <row r="16" spans="1:4" ht="30">
      <c r="A16" s="13" t="s">
        <v>26</v>
      </c>
      <c r="B16" s="12">
        <v>16600000</v>
      </c>
    </row>
    <row r="17" spans="1:2">
      <c r="A17" s="13"/>
      <c r="B17" s="12"/>
    </row>
    <row r="18" spans="1:2">
      <c r="A18" s="6" t="s">
        <v>43</v>
      </c>
      <c r="B18" s="9">
        <f>Munka1!B45</f>
        <v>297835850</v>
      </c>
    </row>
    <row r="21" spans="1:2">
      <c r="A21" s="2" t="s">
        <v>54</v>
      </c>
    </row>
    <row r="24" spans="1:2">
      <c r="A24" s="2" t="s">
        <v>28</v>
      </c>
      <c r="B24" s="2" t="s">
        <v>29</v>
      </c>
    </row>
    <row r="25" spans="1:2">
      <c r="A25" s="2" t="s">
        <v>44</v>
      </c>
      <c r="B25" s="2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Takácsné Anett</cp:lastModifiedBy>
  <cp:lastPrinted>2024-02-08T08:17:52Z</cp:lastPrinted>
  <dcterms:created xsi:type="dcterms:W3CDTF">2024-02-06T06:48:36Z</dcterms:created>
  <dcterms:modified xsi:type="dcterms:W3CDTF">2024-02-15T08:31:15Z</dcterms:modified>
</cp:coreProperties>
</file>